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①協会の発行図書\図書申込書テンプレート\"/>
    </mc:Choice>
  </mc:AlternateContent>
  <xr:revisionPtr revIDLastSave="0" documentId="13_ncr:1_{97F2BCE7-004A-4B49-9D20-B510AC1D2343}" xr6:coauthVersionLast="47" xr6:coauthVersionMax="47" xr10:uidLastSave="{00000000-0000-0000-0000-000000000000}"/>
  <bookViews>
    <workbookView xWindow="1380" yWindow="1095" windowWidth="27090" windowHeight="14160" xr2:uid="{7D1E99D6-82C4-4583-889A-BA4993676AB2}"/>
  </bookViews>
  <sheets>
    <sheet name="Sheet1" sheetId="1" r:id="rId1"/>
    <sheet name="宛名" sheetId="3" state="hidden" r:id="rId2"/>
    <sheet name="領収書" sheetId="2" state="hidden" r:id="rId3"/>
  </sheets>
  <definedNames>
    <definedName name="_xlnm.Print_Area" localSheetId="0">Sheet1!$A$1:$D$46</definedName>
    <definedName name="_xlnm.Print_Area" localSheetId="2">領収書!$A$1:$I$16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1" i="3" l="1"/>
  <c r="U20" i="3"/>
  <c r="U17" i="3"/>
  <c r="U16" i="3"/>
  <c r="U13" i="3"/>
  <c r="U12" i="3"/>
  <c r="U22" i="3"/>
  <c r="U19" i="3"/>
  <c r="U18" i="3"/>
  <c r="U15" i="3"/>
  <c r="U14" i="3"/>
  <c r="B14" i="3"/>
  <c r="B13" i="3"/>
  <c r="B12" i="3"/>
  <c r="B11" i="3"/>
  <c r="B10" i="3"/>
  <c r="B9" i="3"/>
  <c r="B8" i="3"/>
  <c r="B7" i="3"/>
  <c r="B6" i="3"/>
  <c r="M12" i="3"/>
  <c r="N12" i="3"/>
  <c r="M13" i="3"/>
  <c r="N13" i="3"/>
  <c r="M14" i="3"/>
  <c r="N14" i="3"/>
  <c r="M15" i="3"/>
  <c r="N15" i="3"/>
  <c r="M16" i="3"/>
  <c r="N16" i="3"/>
  <c r="M17" i="3"/>
  <c r="N17" i="3"/>
  <c r="M18" i="3"/>
  <c r="N18" i="3"/>
  <c r="M19" i="3"/>
  <c r="N19" i="3"/>
  <c r="M20" i="3"/>
  <c r="N20" i="3"/>
  <c r="M21" i="3"/>
  <c r="N21" i="3"/>
  <c r="M22" i="3"/>
  <c r="N22" i="3"/>
  <c r="N24" i="3" l="1"/>
  <c r="M24" i="3"/>
  <c r="B3" i="2"/>
  <c r="N26" i="3" l="1"/>
  <c r="N25" i="3" s="1"/>
  <c r="E8" i="3"/>
  <c r="C25" i="1" l="1"/>
  <c r="E6" i="3"/>
  <c r="E7" i="3"/>
  <c r="C24" i="1" l="1"/>
  <c r="N27" i="3" l="1"/>
  <c r="C26" i="1"/>
  <c r="D2" i="3"/>
  <c r="E7" i="2" l="1"/>
  <c r="C27" i="1"/>
  <c r="C5" i="2"/>
</calcChain>
</file>

<file path=xl/sharedStrings.xml><?xml version="1.0" encoding="utf-8"?>
<sst xmlns="http://schemas.openxmlformats.org/spreadsheetml/2006/main" count="107" uniqueCount="88">
  <si>
    <t>書　　籍　　名</t>
  </si>
  <si>
    <t>販売価格</t>
  </si>
  <si>
    <t>送料</t>
  </si>
  <si>
    <t>合計</t>
  </si>
  <si>
    <t>部数</t>
  </si>
  <si>
    <t>\</t>
    <phoneticPr fontId="3"/>
  </si>
  <si>
    <t>送料</t>
    <rPh sb="0" eb="2">
      <t>ソウリョウ</t>
    </rPh>
    <phoneticPr fontId="3"/>
  </si>
  <si>
    <t>会社名（部課までご記入ください）</t>
  </si>
  <si>
    <t>※図書の内容については、当協会ホームページ≪発行図書≫のコーナーをご覧下さい。</t>
    <phoneticPr fontId="3"/>
  </si>
  <si>
    <t>代金到着後、領収書同封にてお送りいたします。</t>
    <phoneticPr fontId="3"/>
  </si>
  <si>
    <t>申込者氏名</t>
    <phoneticPr fontId="3"/>
  </si>
  <si>
    <t>所在地</t>
    <phoneticPr fontId="3"/>
  </si>
  <si>
    <t>【1】～【10】の一式</t>
    <phoneticPr fontId="3"/>
  </si>
  <si>
    <t>書籍価格計</t>
    <rPh sb="0" eb="2">
      <t>ショセキ</t>
    </rPh>
    <rPh sb="2" eb="4">
      <t>カカク</t>
    </rPh>
    <rPh sb="4" eb="5">
      <t>ケイ</t>
    </rPh>
    <phoneticPr fontId="3"/>
  </si>
  <si>
    <t xml:space="preserve"> ※ご記入いただいた個人情報は、個人情報保護法に基づき適正に管理いたします。</t>
    <phoneticPr fontId="3"/>
  </si>
  <si>
    <t xml:space="preserve"> ≪書籍の購入及び内容について 問い合わせ先≫ </t>
    <phoneticPr fontId="3"/>
  </si>
  <si>
    <t>一般社団法人 都市計画コンサルタント協会 事務局</t>
    <phoneticPr fontId="3"/>
  </si>
  <si>
    <t>〒102-0093 東京都千代田区平河町2-12-18 ハイツニュー平河3F</t>
    <phoneticPr fontId="3"/>
  </si>
  <si>
    <t>TEL：03‐3261‐6058／FAX：186‐03‐3261‐5082</t>
    <phoneticPr fontId="3"/>
  </si>
  <si>
    <t>URL：http://www.toshicon.or.jp E-Mail ： info@toshicon.or.jp</t>
    <phoneticPr fontId="3"/>
  </si>
  <si>
    <t>【１】地区開発、地区整備、団地計画設計業務及び報酬基準（平成17年）</t>
    <phoneticPr fontId="3"/>
  </si>
  <si>
    <t>【２】都市計画策定に伴う基礎調査に関する業務報酬算定要領(平成17年）</t>
    <phoneticPr fontId="3"/>
  </si>
  <si>
    <t>【３】環境影響評価業務報酬算定要領（平成15年5月策定）</t>
    <phoneticPr fontId="3"/>
  </si>
  <si>
    <t>【４】用途地域策定業務および業務報酬算定要領（平成5年）</t>
    <phoneticPr fontId="3"/>
  </si>
  <si>
    <t>【５】都市計画区域マスタープラン（整備、開発および保全の方針）策定内容及び業務報酬算定要領（平成13年7月）</t>
    <phoneticPr fontId="3"/>
  </si>
  <si>
    <t>【６】市町村マスタープラン（市町村の都市計画に関する基本的な方針）策定内容及び業務報酬算定要領（平成13年7月改定）</t>
    <phoneticPr fontId="3"/>
  </si>
  <si>
    <t>【７】都市計画業務における住民参加型業務の手引き(平成18年3月策定）</t>
    <phoneticPr fontId="3"/>
  </si>
  <si>
    <t>【８】既成市街地におけるまちづくり事業化計画策定の手引き（平成18年3月策定）</t>
    <phoneticPr fontId="3"/>
  </si>
  <si>
    <t>【９】立地適正化計画作成業務実施にあたっての手引き（平成27年10月）</t>
    <phoneticPr fontId="3"/>
  </si>
  <si>
    <t>【１０】土地区画整理事業等マネジメント業務実施にあたっての手引き（平成28年3月）</t>
    <phoneticPr fontId="3"/>
  </si>
  <si>
    <t>FAX</t>
    <phoneticPr fontId="3"/>
  </si>
  <si>
    <r>
      <t>E</t>
    </r>
    <r>
      <rPr>
        <sz val="9"/>
        <color theme="1"/>
        <rFont val="ＭＳ 明朝"/>
        <family val="1"/>
        <charset val="128"/>
      </rPr>
      <t>メール</t>
    </r>
    <phoneticPr fontId="3"/>
  </si>
  <si>
    <r>
      <rPr>
        <sz val="9"/>
        <color rgb="FF000000"/>
        <rFont val="Times New Roman"/>
        <family val="1"/>
      </rPr>
      <t xml:space="preserve">TEL
</t>
    </r>
    <r>
      <rPr>
        <sz val="9"/>
        <color rgb="FF000000"/>
        <rFont val="ＭＳ 明朝"/>
        <family val="1"/>
        <charset val="128"/>
      </rPr>
      <t>必ずご記入ください</t>
    </r>
    <phoneticPr fontId="3"/>
  </si>
  <si>
    <t>封筒</t>
    <rPh sb="0" eb="2">
      <t>フウトウ</t>
    </rPh>
    <phoneticPr fontId="3"/>
  </si>
  <si>
    <t>書籍重量</t>
    <rPh sb="0" eb="2">
      <t>ショセキ</t>
    </rPh>
    <rPh sb="2" eb="4">
      <t>ジュウリョウ</t>
    </rPh>
    <phoneticPr fontId="3"/>
  </si>
  <si>
    <t>重量計</t>
    <rPh sb="0" eb="2">
      <t>ジュウリョウ</t>
    </rPh>
    <rPh sb="2" eb="3">
      <t>ケイ</t>
    </rPh>
    <phoneticPr fontId="3"/>
  </si>
  <si>
    <t>金額計</t>
    <rPh sb="0" eb="2">
      <t>キンガク</t>
    </rPh>
    <rPh sb="2" eb="3">
      <t>ケイ</t>
    </rPh>
    <phoneticPr fontId="3"/>
  </si>
  <si>
    <t>部</t>
    <rPh sb="0" eb="1">
      <t>ブ</t>
    </rPh>
    <phoneticPr fontId="3"/>
  </si>
  <si>
    <t>課</t>
    <rPh sb="0" eb="1">
      <t>カ</t>
    </rPh>
    <phoneticPr fontId="3"/>
  </si>
  <si>
    <t>郵送しますので、お間違いのないようご記入ください</t>
    <rPh sb="0" eb="2">
      <t>ユウソウ</t>
    </rPh>
    <rPh sb="9" eb="11">
      <t>マチガ</t>
    </rPh>
    <rPh sb="18" eb="20">
      <t>キニュウ</t>
    </rPh>
    <phoneticPr fontId="3"/>
  </si>
  <si>
    <t>送付先：info@toshicon.or.jp</t>
    <rPh sb="0" eb="3">
      <t>ソウフサキ</t>
    </rPh>
    <phoneticPr fontId="3"/>
  </si>
  <si>
    <t>領収書</t>
    <phoneticPr fontId="16"/>
  </si>
  <si>
    <t>殿</t>
    <rPh sb="0" eb="1">
      <t>ドノ</t>
    </rPh>
    <phoneticPr fontId="16"/>
  </si>
  <si>
    <t>金額</t>
    <rPh sb="0" eb="2">
      <t>キンガク</t>
    </rPh>
    <phoneticPr fontId="16"/>
  </si>
  <si>
    <t>上記正に領収いたしました</t>
    <rPh sb="0" eb="2">
      <t>ジョウキ</t>
    </rPh>
    <rPh sb="2" eb="3">
      <t>タダ</t>
    </rPh>
    <rPh sb="4" eb="6">
      <t>リョウシュウ</t>
    </rPh>
    <phoneticPr fontId="16"/>
  </si>
  <si>
    <t>〒102-0093</t>
    <phoneticPr fontId="16"/>
  </si>
  <si>
    <t>東京都千代田区平河町２－１２－１８</t>
    <phoneticPr fontId="16"/>
  </si>
  <si>
    <t>ハイツニュー平河</t>
    <phoneticPr fontId="16"/>
  </si>
  <si>
    <t>一般社団法人 都市計画コンサルタント協会</t>
    <rPh sb="0" eb="2">
      <t>イッパン</t>
    </rPh>
    <phoneticPr fontId="16"/>
  </si>
  <si>
    <t>〒</t>
    <phoneticPr fontId="3"/>
  </si>
  <si>
    <t>様</t>
    <rPh sb="0" eb="1">
      <t>サマ</t>
    </rPh>
    <phoneticPr fontId="3"/>
  </si>
  <si>
    <t>　</t>
    <phoneticPr fontId="3"/>
  </si>
  <si>
    <t>部署名</t>
    <rPh sb="0" eb="3">
      <t>ブショメイ</t>
    </rPh>
    <phoneticPr fontId="3"/>
  </si>
  <si>
    <t>団体名</t>
    <rPh sb="0" eb="3">
      <t>ダンタイメイ</t>
    </rPh>
    <phoneticPr fontId="3"/>
  </si>
  <si>
    <t>みずほ銀行 町(ちょう)村(そん)会館(かいかん)出張所(しゅっちょうじょ)</t>
    <phoneticPr fontId="3"/>
  </si>
  <si>
    <t>振込先：</t>
    <phoneticPr fontId="3"/>
  </si>
  <si>
    <t>普通口座№2371822 シャ)トシケイカクコンサルタントキョウカイ 宛</t>
    <phoneticPr fontId="3"/>
  </si>
  <si>
    <t>領収書の宛名</t>
    <rPh sb="0" eb="3">
      <t>リョウシュウショ</t>
    </rPh>
    <rPh sb="4" eb="6">
      <t>アテナ</t>
    </rPh>
    <phoneticPr fontId="3"/>
  </si>
  <si>
    <t>一般社団法人 都市計画コンサルタント協会発行図書 購入申込書(一般)</t>
    <phoneticPr fontId="3"/>
  </si>
  <si>
    <t>オレンジの枠内に必要事項を記入のうえ、メールまたはFAXにてお申込みください。</t>
    <rPh sb="5" eb="6">
      <t>ワク</t>
    </rPh>
    <rPh sb="6" eb="7">
      <t>ウチ</t>
    </rPh>
    <rPh sb="8" eb="12">
      <t>ヒツヨウジコウ</t>
    </rPh>
    <rPh sb="13" eb="15">
      <t>キニュウ</t>
    </rPh>
    <rPh sb="31" eb="33">
      <t>モウシコ</t>
    </rPh>
    <phoneticPr fontId="3"/>
  </si>
  <si>
    <t>FAX：186-03-3261-5082</t>
    <phoneticPr fontId="3"/>
  </si>
  <si>
    <t>申込受付後、確認メールをお送りします。　前払いですので、 合計金額をお振込みください。</t>
    <rPh sb="0" eb="2">
      <t>モウシコミ</t>
    </rPh>
    <rPh sb="2" eb="4">
      <t>ウケツケ</t>
    </rPh>
    <rPh sb="4" eb="5">
      <t>アト</t>
    </rPh>
    <rPh sb="6" eb="8">
      <t>カクニン</t>
    </rPh>
    <rPh sb="13" eb="14">
      <t>オク</t>
    </rPh>
    <phoneticPr fontId="3"/>
  </si>
  <si>
    <t>切手代</t>
    <rPh sb="0" eb="3">
      <t>キッテダイ</t>
    </rPh>
    <phoneticPr fontId="3"/>
  </si>
  <si>
    <t>10/21日付を入れる</t>
    <rPh sb="5" eb="7">
      <t>ヒヅケ</t>
    </rPh>
    <rPh sb="8" eb="9">
      <t>イ</t>
    </rPh>
    <phoneticPr fontId="3"/>
  </si>
  <si>
    <t>メールにてお問い合わせください</t>
    <rPh sb="6" eb="7">
      <t>ト</t>
    </rPh>
    <rPh sb="8" eb="9">
      <t>ア</t>
    </rPh>
    <phoneticPr fontId="3"/>
  </si>
  <si>
    <t>金額確認してメールで伝える</t>
    <rPh sb="0" eb="2">
      <t>キンガク</t>
    </rPh>
    <rPh sb="2" eb="4">
      <t>カクニン</t>
    </rPh>
    <rPh sb="10" eb="11">
      <t>ツタ</t>
    </rPh>
    <phoneticPr fontId="3"/>
  </si>
  <si>
    <t>令和6年4月1日現在</t>
    <phoneticPr fontId="3"/>
  </si>
  <si>
    <t>税込み金額計</t>
    <rPh sb="0" eb="2">
      <t>ゼイコ</t>
    </rPh>
    <rPh sb="3" eb="5">
      <t>キンガク</t>
    </rPh>
    <rPh sb="5" eb="6">
      <t>ケイ</t>
    </rPh>
    <phoneticPr fontId="3"/>
  </si>
  <si>
    <t>計</t>
    <rPh sb="0" eb="1">
      <t>ケイ</t>
    </rPh>
    <phoneticPr fontId="3"/>
  </si>
  <si>
    <t>内税（小数点切り捨て）</t>
    <rPh sb="0" eb="2">
      <t>ウチゼイ</t>
    </rPh>
    <rPh sb="3" eb="6">
      <t>ショウスウテン</t>
    </rPh>
    <rPh sb="6" eb="7">
      <t>キ</t>
    </rPh>
    <rPh sb="8" eb="9">
      <t>ス</t>
    </rPh>
    <phoneticPr fontId="3"/>
  </si>
  <si>
    <t>うち、消費税額　税率：10%</t>
    <rPh sb="3" eb="7">
      <t>ショウヒゼイガク</t>
    </rPh>
    <rPh sb="8" eb="10">
      <t>ゼイリツ</t>
    </rPh>
    <phoneticPr fontId="3"/>
  </si>
  <si>
    <t>販売価格</t>
    <rPh sb="0" eb="4">
      <t>ハンバイカカク</t>
    </rPh>
    <phoneticPr fontId="3"/>
  </si>
  <si>
    <t>税込み送料</t>
    <rPh sb="0" eb="2">
      <t>ゼイコ</t>
    </rPh>
    <rPh sb="3" eb="5">
      <t>ソウリョウ</t>
    </rPh>
    <phoneticPr fontId="3"/>
  </si>
  <si>
    <t>合計金額</t>
    <rPh sb="0" eb="4">
      <t>ゴウケイキンガク</t>
    </rPh>
    <phoneticPr fontId="3"/>
  </si>
  <si>
    <t>郵便料金</t>
    <rPh sb="0" eb="4">
      <t>ユウビンリョウキン</t>
    </rPh>
    <phoneticPr fontId="3"/>
  </si>
  <si>
    <t>g以上</t>
    <rPh sb="1" eb="3">
      <t>イジョウ</t>
    </rPh>
    <phoneticPr fontId="3"/>
  </si>
  <si>
    <t>g以下</t>
    <rPh sb="1" eb="3">
      <t>イカ</t>
    </rPh>
    <phoneticPr fontId="3"/>
  </si>
  <si>
    <t>所在地 郵便番号</t>
    <rPh sb="4" eb="8">
      <t>ユウビンバンゴウ</t>
    </rPh>
    <phoneticPr fontId="3"/>
  </si>
  <si>
    <t>TEL
必ずご記入ください</t>
    <phoneticPr fontId="3"/>
  </si>
  <si>
    <t>Eメール</t>
    <phoneticPr fontId="3"/>
  </si>
  <si>
    <t>但し　書籍代として</t>
    <rPh sb="3" eb="5">
      <t>ショセキ</t>
    </rPh>
    <rPh sb="5" eb="6">
      <t>ダイ</t>
    </rPh>
    <phoneticPr fontId="3"/>
  </si>
  <si>
    <t>円</t>
    <rPh sb="0" eb="1">
      <t>エン</t>
    </rPh>
    <phoneticPr fontId="3"/>
  </si>
  <si>
    <t>登録番号　</t>
    <rPh sb="0" eb="4">
      <t>トウロクバンゴウ</t>
    </rPh>
    <phoneticPr fontId="16"/>
  </si>
  <si>
    <t>うち消費税（税率10%）</t>
    <rPh sb="2" eb="5">
      <t>ショウヒゼイ</t>
    </rPh>
    <rPh sb="6" eb="8">
      <t>ゼイリツ</t>
    </rPh>
    <phoneticPr fontId="3"/>
  </si>
  <si>
    <t>普通郵便</t>
    <rPh sb="0" eb="2">
      <t>フツウ</t>
    </rPh>
    <rPh sb="2" eb="4">
      <t>ユウビン</t>
    </rPh>
    <phoneticPr fontId="3"/>
  </si>
  <si>
    <t>ゆうメール</t>
    <phoneticPr fontId="3"/>
  </si>
  <si>
    <t>レターパックライト</t>
    <phoneticPr fontId="3"/>
  </si>
  <si>
    <t>レターパックプラス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</si>
</sst>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\ #,##0&quot; -&quot;;[Red]&quot;¥&quot;\-#,##0&quot; -&quot;"/>
    <numFmt numFmtId="177" formatCode="[$-F800]dddd\,\ mmmm\ dd\,\ yyyy"/>
  </numFmts>
  <fonts count="3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b/>
      <u val="double"/>
      <sz val="10"/>
      <color rgb="FFFF0000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9"/>
      <color rgb="FF000000"/>
      <name val="Courier New"/>
      <family val="3"/>
    </font>
    <font>
      <sz val="9"/>
      <color rgb="FF000000"/>
      <name val="Times New Roman"/>
      <family val="1"/>
      <charset val="128"/>
    </font>
    <font>
      <sz val="9"/>
      <color rgb="FF000000"/>
      <name val="ＭＳ 明朝"/>
      <family val="1"/>
      <charset val="128"/>
    </font>
    <font>
      <sz val="9"/>
      <color rgb="FF000000"/>
      <name val="Times New Roman"/>
      <family val="1"/>
    </font>
    <font>
      <sz val="9"/>
      <color theme="1"/>
      <name val="ＭＳ 明朝"/>
      <family val="1"/>
      <charset val="128"/>
    </font>
    <font>
      <sz val="9"/>
      <color theme="1"/>
      <name val="Century"/>
      <family val="1"/>
    </font>
    <font>
      <sz val="9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20"/>
      <name val="ＭＳ ゴシック"/>
      <family val="3"/>
      <charset val="128"/>
    </font>
    <font>
      <u/>
      <sz val="10.5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ゴシック"/>
      <family val="3"/>
      <charset val="128"/>
    </font>
    <font>
      <sz val="18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rgb="FF000000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b/>
      <u/>
      <sz val="10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lightHorizontal">
        <fgColor theme="0" tint="-0.14996795556505021"/>
        <bgColor indexed="65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4" fillId="0" borderId="0"/>
  </cellStyleXfs>
  <cellXfs count="102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2" fillId="0" borderId="3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justify" vertical="center" wrapText="1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 wrapText="1"/>
    </xf>
    <xf numFmtId="38" fontId="2" fillId="0" borderId="1" xfId="1" applyFont="1" applyBorder="1">
      <alignment vertical="center"/>
    </xf>
    <xf numFmtId="0" fontId="2" fillId="0" borderId="3" xfId="0" applyFont="1" applyBorder="1" applyAlignment="1">
      <alignment horizontal="right"/>
    </xf>
    <xf numFmtId="38" fontId="2" fillId="0" borderId="3" xfId="1" applyFont="1" applyBorder="1">
      <alignment vertical="center"/>
    </xf>
    <xf numFmtId="38" fontId="2" fillId="0" borderId="0" xfId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right" vertical="center" wrapText="1"/>
    </xf>
    <xf numFmtId="0" fontId="15" fillId="0" borderId="0" xfId="2" applyFont="1" applyAlignment="1">
      <alignment horizontal="right" vertical="center"/>
    </xf>
    <xf numFmtId="0" fontId="17" fillId="0" borderId="0" xfId="2" applyFont="1" applyAlignment="1">
      <alignment vertical="center"/>
    </xf>
    <xf numFmtId="0" fontId="18" fillId="0" borderId="0" xfId="2" applyFont="1" applyAlignment="1">
      <alignment vertical="center"/>
    </xf>
    <xf numFmtId="0" fontId="17" fillId="0" borderId="0" xfId="2" applyFont="1"/>
    <xf numFmtId="0" fontId="21" fillId="0" borderId="10" xfId="2" applyFont="1" applyBorder="1" applyAlignment="1">
      <alignment horizontal="center" shrinkToFit="1"/>
    </xf>
    <xf numFmtId="0" fontId="22" fillId="0" borderId="0" xfId="2" applyFont="1"/>
    <xf numFmtId="0" fontId="17" fillId="0" borderId="0" xfId="2" applyFont="1" applyAlignment="1">
      <alignment horizontal="right"/>
    </xf>
    <xf numFmtId="0" fontId="24" fillId="0" borderId="0" xfId="2" applyFont="1" applyAlignment="1">
      <alignment shrinkToFit="1"/>
    </xf>
    <xf numFmtId="0" fontId="24" fillId="0" borderId="0" xfId="2" applyFont="1"/>
    <xf numFmtId="0" fontId="14" fillId="0" borderId="0" xfId="2" applyProtection="1">
      <protection locked="0"/>
    </xf>
    <xf numFmtId="0" fontId="24" fillId="0" borderId="0" xfId="2" applyFont="1" applyAlignment="1" applyProtection="1">
      <alignment horizontal="left"/>
      <protection locked="0"/>
    </xf>
    <xf numFmtId="0" fontId="24" fillId="0" borderId="0" xfId="2" applyFont="1" applyAlignment="1" applyProtection="1">
      <alignment horizontal="center"/>
      <protection locked="0"/>
    </xf>
    <xf numFmtId="0" fontId="14" fillId="0" borderId="0" xfId="2" applyAlignment="1" applyProtection="1">
      <alignment horizontal="center"/>
      <protection locked="0"/>
    </xf>
    <xf numFmtId="49" fontId="24" fillId="0" borderId="0" xfId="2" applyNumberFormat="1" applyFont="1" applyAlignment="1" applyProtection="1">
      <alignment horizontal="left"/>
      <protection locked="0"/>
    </xf>
    <xf numFmtId="49" fontId="24" fillId="0" borderId="0" xfId="2" applyNumberFormat="1" applyFont="1" applyAlignment="1" applyProtection="1">
      <alignment horizontal="center"/>
      <protection locked="0"/>
    </xf>
    <xf numFmtId="49" fontId="24" fillId="0" borderId="0" xfId="2" applyNumberFormat="1" applyFont="1" applyAlignment="1" applyProtection="1">
      <alignment wrapText="1"/>
      <protection locked="0"/>
    </xf>
    <xf numFmtId="49" fontId="24" fillId="0" borderId="0" xfId="2" applyNumberFormat="1" applyFont="1" applyProtection="1">
      <protection locked="0"/>
    </xf>
    <xf numFmtId="0" fontId="25" fillId="0" borderId="0" xfId="0" applyFont="1">
      <alignment vertical="center"/>
    </xf>
    <xf numFmtId="0" fontId="19" fillId="0" borderId="0" xfId="2" applyFont="1" applyAlignment="1">
      <alignment vertical="center"/>
    </xf>
    <xf numFmtId="0" fontId="0" fillId="0" borderId="16" xfId="0" applyBorder="1">
      <alignment vertical="center"/>
    </xf>
    <xf numFmtId="0" fontId="0" fillId="0" borderId="14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10" xfId="0" applyBorder="1">
      <alignment vertical="center"/>
    </xf>
    <xf numFmtId="0" fontId="0" fillId="0" borderId="21" xfId="0" applyBorder="1">
      <alignment vertical="center"/>
    </xf>
    <xf numFmtId="0" fontId="5" fillId="0" borderId="0" xfId="0" applyFont="1" applyAlignment="1">
      <alignment horizontal="right" vertical="center"/>
    </xf>
    <xf numFmtId="0" fontId="12" fillId="0" borderId="0" xfId="0" applyFont="1" applyAlignment="1">
      <alignment horizontal="justify" vertical="center" wrapText="1"/>
    </xf>
    <xf numFmtId="0" fontId="27" fillId="0" borderId="8" xfId="0" applyFont="1" applyBorder="1" applyAlignment="1">
      <alignment horizontal="justify" vertical="center" wrapText="1"/>
    </xf>
    <xf numFmtId="0" fontId="9" fillId="0" borderId="22" xfId="0" applyFont="1" applyBorder="1" applyAlignment="1">
      <alignment vertical="center" wrapText="1"/>
    </xf>
    <xf numFmtId="0" fontId="9" fillId="0" borderId="24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justify" vertical="center" wrapText="1"/>
    </xf>
    <xf numFmtId="0" fontId="28" fillId="0" borderId="0" xfId="0" applyFont="1">
      <alignment vertical="center"/>
    </xf>
    <xf numFmtId="0" fontId="0" fillId="0" borderId="28" xfId="0" applyBorder="1">
      <alignment vertical="center"/>
    </xf>
    <xf numFmtId="0" fontId="2" fillId="4" borderId="29" xfId="0" applyFont="1" applyFill="1" applyBorder="1">
      <alignment vertical="center"/>
    </xf>
    <xf numFmtId="0" fontId="29" fillId="0" borderId="8" xfId="0" applyFont="1" applyBorder="1" applyAlignment="1">
      <alignment horizontal="right" vertical="center"/>
    </xf>
    <xf numFmtId="38" fontId="29" fillId="0" borderId="9" xfId="1" applyFont="1" applyBorder="1">
      <alignment vertical="center"/>
    </xf>
    <xf numFmtId="38" fontId="2" fillId="0" borderId="2" xfId="1" applyFont="1" applyBorder="1" applyAlignment="1" applyProtection="1">
      <alignment horizontal="right" vertical="center" wrapText="1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alignment vertical="center" wrapText="1"/>
      <protection locked="0"/>
    </xf>
    <xf numFmtId="0" fontId="2" fillId="2" borderId="6" xfId="0" applyFont="1" applyFill="1" applyBorder="1" applyAlignment="1" applyProtection="1">
      <alignment vertical="center" wrapText="1"/>
      <protection locked="0"/>
    </xf>
    <xf numFmtId="0" fontId="26" fillId="2" borderId="23" xfId="0" applyFont="1" applyFill="1" applyBorder="1" applyAlignment="1" applyProtection="1">
      <alignment horizontal="left" vertical="center" wrapText="1"/>
      <protection locked="0"/>
    </xf>
    <xf numFmtId="0" fontId="26" fillId="2" borderId="25" xfId="0" applyFont="1" applyFill="1" applyBorder="1" applyAlignment="1" applyProtection="1">
      <alignment horizontal="left" vertical="center" wrapText="1"/>
      <protection locked="0"/>
    </xf>
    <xf numFmtId="0" fontId="30" fillId="2" borderId="25" xfId="0" applyFont="1" applyFill="1" applyBorder="1" applyAlignment="1" applyProtection="1">
      <alignment horizontal="justify" vertical="center" wrapText="1"/>
      <protection locked="0"/>
    </xf>
    <xf numFmtId="0" fontId="30" fillId="2" borderId="27" xfId="0" applyFont="1" applyFill="1" applyBorder="1" applyAlignment="1" applyProtection="1">
      <alignment horizontal="justify" vertical="center" wrapText="1"/>
      <protection locked="0"/>
    </xf>
    <xf numFmtId="0" fontId="30" fillId="0" borderId="0" xfId="0" applyFont="1" applyAlignment="1">
      <alignment horizontal="justify" vertical="center" wrapText="1"/>
    </xf>
    <xf numFmtId="0" fontId="30" fillId="2" borderId="9" xfId="0" applyFont="1" applyFill="1" applyBorder="1" applyAlignment="1" applyProtection="1">
      <alignment horizontal="justify" vertical="center" wrapText="1"/>
      <protection locked="0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38" fontId="2" fillId="0" borderId="32" xfId="0" applyNumberFormat="1" applyFont="1" applyBorder="1">
      <alignment vertical="center"/>
    </xf>
    <xf numFmtId="0" fontId="2" fillId="0" borderId="33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35" xfId="0" applyFont="1" applyBorder="1">
      <alignment vertical="center"/>
    </xf>
    <xf numFmtId="0" fontId="29" fillId="0" borderId="33" xfId="0" applyFont="1" applyBorder="1" applyAlignment="1">
      <alignment horizontal="right" vertical="center"/>
    </xf>
    <xf numFmtId="0" fontId="2" fillId="0" borderId="36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37" xfId="0" applyFont="1" applyBorder="1">
      <alignment vertical="center"/>
    </xf>
    <xf numFmtId="0" fontId="9" fillId="0" borderId="24" xfId="0" applyFont="1" applyBorder="1" applyAlignment="1">
      <alignment vertical="center" wrapText="1"/>
    </xf>
    <xf numFmtId="0" fontId="11" fillId="0" borderId="26" xfId="0" applyFont="1" applyBorder="1" applyAlignment="1">
      <alignment horizontal="justify" vertical="center" wrapText="1"/>
    </xf>
    <xf numFmtId="0" fontId="24" fillId="0" borderId="38" xfId="2" applyFont="1" applyBorder="1" applyAlignment="1">
      <alignment horizontal="left" shrinkToFit="1"/>
    </xf>
    <xf numFmtId="0" fontId="24" fillId="0" borderId="38" xfId="2" applyFont="1" applyBorder="1" applyAlignment="1">
      <alignment horizontal="right"/>
    </xf>
    <xf numFmtId="0" fontId="24" fillId="0" borderId="38" xfId="2" applyFont="1" applyBorder="1" applyAlignment="1">
      <alignment horizontal="right" shrinkToFit="1"/>
    </xf>
    <xf numFmtId="0" fontId="2" fillId="0" borderId="2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4" fillId="0" borderId="15" xfId="2" applyFont="1" applyBorder="1" applyAlignment="1">
      <alignment horizontal="left" shrinkToFit="1"/>
    </xf>
    <xf numFmtId="177" fontId="24" fillId="0" borderId="0" xfId="2" applyNumberFormat="1" applyFont="1" applyAlignment="1" applyProtection="1">
      <alignment horizontal="left"/>
      <protection locked="0"/>
    </xf>
    <xf numFmtId="0" fontId="20" fillId="0" borderId="10" xfId="2" applyFont="1" applyBorder="1" applyAlignment="1" applyProtection="1">
      <alignment horizontal="left" shrinkToFit="1"/>
      <protection locked="0"/>
    </xf>
    <xf numFmtId="176" fontId="23" fillId="3" borderId="11" xfId="0" applyNumberFormat="1" applyFont="1" applyFill="1" applyBorder="1" applyAlignment="1">
      <alignment horizontal="center" vertical="center"/>
    </xf>
    <xf numFmtId="176" fontId="23" fillId="3" borderId="12" xfId="0" applyNumberFormat="1" applyFont="1" applyFill="1" applyBorder="1" applyAlignment="1">
      <alignment horizontal="center" vertical="center"/>
    </xf>
    <xf numFmtId="176" fontId="23" fillId="3" borderId="13" xfId="0" applyNumberFormat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976F1BD-B5AD-433A-862E-D9C0B3A8D6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14</xdr:row>
      <xdr:rowOff>161925</xdr:rowOff>
    </xdr:from>
    <xdr:to>
      <xdr:col>8</xdr:col>
      <xdr:colOff>419100</xdr:colOff>
      <xdr:row>14</xdr:row>
      <xdr:rowOff>161925</xdr:rowOff>
    </xdr:to>
    <xdr:sp macro="" textlink="">
      <xdr:nvSpPr>
        <xdr:cNvPr id="2" name="Line 14">
          <a:extLst>
            <a:ext uri="{FF2B5EF4-FFF2-40B4-BE49-F238E27FC236}">
              <a16:creationId xmlns:a16="http://schemas.microsoft.com/office/drawing/2014/main" id="{C3AF26F3-3C9C-4148-80CA-6F099719DA49}"/>
            </a:ext>
          </a:extLst>
        </xdr:cNvPr>
        <xdr:cNvSpPr>
          <a:spLocks noChangeShapeType="1"/>
        </xdr:cNvSpPr>
      </xdr:nvSpPr>
      <xdr:spPr bwMode="auto">
        <a:xfrm>
          <a:off x="57150" y="3152775"/>
          <a:ext cx="5848350" cy="0"/>
        </a:xfrm>
        <a:prstGeom prst="line">
          <a:avLst/>
        </a:prstGeom>
        <a:noFill/>
        <a:ln w="57150" cmpd="thinThick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57150</xdr:colOff>
      <xdr:row>0</xdr:row>
      <xdr:rowOff>47625</xdr:rowOff>
    </xdr:from>
    <xdr:to>
      <xdr:col>8</xdr:col>
      <xdr:colOff>390525</xdr:colOff>
      <xdr:row>0</xdr:row>
      <xdr:rowOff>47625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CCBB4EBD-9121-473E-A503-D1E935D48CF8}"/>
            </a:ext>
          </a:extLst>
        </xdr:cNvPr>
        <xdr:cNvSpPr>
          <a:spLocks noChangeShapeType="1"/>
        </xdr:cNvSpPr>
      </xdr:nvSpPr>
      <xdr:spPr bwMode="auto">
        <a:xfrm>
          <a:off x="57150" y="47625"/>
          <a:ext cx="5819775" cy="0"/>
        </a:xfrm>
        <a:prstGeom prst="line">
          <a:avLst/>
        </a:prstGeom>
        <a:noFill/>
        <a:ln w="57150" cmpd="thickThin">
          <a:solidFill>
            <a:srgbClr val="808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F66FE-DDF7-4FB0-BB0B-1F5CC5BB3197}">
  <sheetPr>
    <pageSetUpPr fitToPage="1"/>
  </sheetPr>
  <dimension ref="A1:E46"/>
  <sheetViews>
    <sheetView tabSelected="1" view="pageBreakPreview" topLeftCell="A4" zoomScaleNormal="100" zoomScaleSheetLayoutView="100" workbookViewId="0">
      <selection activeCell="D12" sqref="D12"/>
    </sheetView>
  </sheetViews>
  <sheetFormatPr defaultRowHeight="18.75" x14ac:dyDescent="0.4"/>
  <cols>
    <col min="1" max="1" width="16.375" style="2" customWidth="1"/>
    <col min="2" max="2" width="51.375" style="2" customWidth="1"/>
    <col min="3" max="3" width="9.125" style="2" bestFit="1" customWidth="1"/>
    <col min="4" max="4" width="5.125" style="2" bestFit="1" customWidth="1"/>
    <col min="6" max="16384" width="9" style="2"/>
  </cols>
  <sheetData>
    <row r="1" spans="1:4" ht="15" customHeight="1" x14ac:dyDescent="0.4">
      <c r="A1" s="1"/>
      <c r="B1" s="26" t="s">
        <v>58</v>
      </c>
    </row>
    <row r="2" spans="1:4" ht="15" customHeight="1" x14ac:dyDescent="0.4">
      <c r="B2" s="27" t="s">
        <v>59</v>
      </c>
    </row>
    <row r="3" spans="1:4" ht="15" customHeight="1" x14ac:dyDescent="0.4">
      <c r="B3" s="2" t="s">
        <v>40</v>
      </c>
    </row>
    <row r="4" spans="1:4" ht="15" customHeight="1" x14ac:dyDescent="0.4">
      <c r="B4" s="2" t="s">
        <v>60</v>
      </c>
    </row>
    <row r="5" spans="1:4" ht="15" customHeight="1" x14ac:dyDescent="0.4">
      <c r="A5" s="62" t="s">
        <v>61</v>
      </c>
    </row>
    <row r="6" spans="1:4" ht="15" customHeight="1" x14ac:dyDescent="0.4">
      <c r="A6" s="2" t="s">
        <v>9</v>
      </c>
    </row>
    <row r="7" spans="1:4" ht="15" customHeight="1" x14ac:dyDescent="0.4"/>
    <row r="8" spans="1:4" ht="15" customHeight="1" x14ac:dyDescent="0.4">
      <c r="A8" s="56" t="s">
        <v>55</v>
      </c>
      <c r="B8" s="4" t="s">
        <v>54</v>
      </c>
    </row>
    <row r="9" spans="1:4" ht="15" customHeight="1" x14ac:dyDescent="0.4">
      <c r="A9" s="4"/>
      <c r="B9" s="4" t="s">
        <v>56</v>
      </c>
    </row>
    <row r="10" spans="1:4" ht="15" customHeight="1" x14ac:dyDescent="0.4">
      <c r="C10" s="3" t="s">
        <v>66</v>
      </c>
    </row>
    <row r="11" spans="1:4" ht="15" customHeight="1" thickBot="1" x14ac:dyDescent="0.45">
      <c r="A11" s="18"/>
      <c r="B11" s="19" t="s">
        <v>0</v>
      </c>
      <c r="C11" s="6" t="s">
        <v>1</v>
      </c>
      <c r="D11" s="11" t="s">
        <v>4</v>
      </c>
    </row>
    <row r="12" spans="1:4" ht="24" customHeight="1" x14ac:dyDescent="0.4">
      <c r="A12" s="94" t="s">
        <v>20</v>
      </c>
      <c r="B12" s="95"/>
      <c r="C12" s="67">
        <v>1100</v>
      </c>
      <c r="D12" s="68"/>
    </row>
    <row r="13" spans="1:4" ht="24" customHeight="1" x14ac:dyDescent="0.4">
      <c r="A13" s="94" t="s">
        <v>21</v>
      </c>
      <c r="B13" s="95"/>
      <c r="C13" s="67">
        <v>1100</v>
      </c>
      <c r="D13" s="69"/>
    </row>
    <row r="14" spans="1:4" ht="24" customHeight="1" x14ac:dyDescent="0.4">
      <c r="A14" s="94" t="s">
        <v>22</v>
      </c>
      <c r="B14" s="95"/>
      <c r="C14" s="67">
        <v>3300</v>
      </c>
      <c r="D14" s="69"/>
    </row>
    <row r="15" spans="1:4" ht="24" customHeight="1" x14ac:dyDescent="0.4">
      <c r="A15" s="94" t="s">
        <v>23</v>
      </c>
      <c r="B15" s="95"/>
      <c r="C15" s="67">
        <v>1100</v>
      </c>
      <c r="D15" s="69"/>
    </row>
    <row r="16" spans="1:4" ht="24" customHeight="1" x14ac:dyDescent="0.4">
      <c r="A16" s="94" t="s">
        <v>24</v>
      </c>
      <c r="B16" s="95"/>
      <c r="C16" s="67">
        <v>1650</v>
      </c>
      <c r="D16" s="69"/>
    </row>
    <row r="17" spans="1:4" ht="24" customHeight="1" x14ac:dyDescent="0.4">
      <c r="A17" s="94" t="s">
        <v>25</v>
      </c>
      <c r="B17" s="95"/>
      <c r="C17" s="67">
        <v>1650</v>
      </c>
      <c r="D17" s="69"/>
    </row>
    <row r="18" spans="1:4" ht="24" customHeight="1" x14ac:dyDescent="0.4">
      <c r="A18" s="94" t="s">
        <v>26</v>
      </c>
      <c r="B18" s="95"/>
      <c r="C18" s="67">
        <v>1650</v>
      </c>
      <c r="D18" s="69"/>
    </row>
    <row r="19" spans="1:4" ht="24" customHeight="1" x14ac:dyDescent="0.4">
      <c r="A19" s="94" t="s">
        <v>27</v>
      </c>
      <c r="B19" s="95"/>
      <c r="C19" s="67">
        <v>1650</v>
      </c>
      <c r="D19" s="69"/>
    </row>
    <row r="20" spans="1:4" ht="24" customHeight="1" x14ac:dyDescent="0.4">
      <c r="A20" s="94" t="s">
        <v>28</v>
      </c>
      <c r="B20" s="95"/>
      <c r="C20" s="67">
        <v>1650</v>
      </c>
      <c r="D20" s="69"/>
    </row>
    <row r="21" spans="1:4" ht="24" customHeight="1" x14ac:dyDescent="0.4">
      <c r="A21" s="94" t="s">
        <v>29</v>
      </c>
      <c r="B21" s="95"/>
      <c r="C21" s="67">
        <v>1650</v>
      </c>
      <c r="D21" s="69"/>
    </row>
    <row r="22" spans="1:4" ht="24" customHeight="1" thickBot="1" x14ac:dyDescent="0.45">
      <c r="A22" s="94" t="s">
        <v>12</v>
      </c>
      <c r="B22" s="95"/>
      <c r="C22" s="67">
        <v>16500</v>
      </c>
      <c r="D22" s="70"/>
    </row>
    <row r="23" spans="1:4" ht="24" customHeight="1" x14ac:dyDescent="0.4">
      <c r="B23" s="2" t="s">
        <v>8</v>
      </c>
      <c r="C23" s="23"/>
      <c r="D23" s="5"/>
    </row>
    <row r="24" spans="1:4" ht="12" customHeight="1" x14ac:dyDescent="0.4">
      <c r="B24" s="10" t="s">
        <v>13</v>
      </c>
      <c r="C24" s="20">
        <f>宛名!N24</f>
        <v>0</v>
      </c>
    </row>
    <row r="25" spans="1:4" ht="12" customHeight="1" thickBot="1" x14ac:dyDescent="0.2">
      <c r="B25" s="21" t="s">
        <v>6</v>
      </c>
      <c r="C25" s="22">
        <f>宛名!N26</f>
        <v>0</v>
      </c>
    </row>
    <row r="26" spans="1:4" ht="19.5" customHeight="1" thickBot="1" x14ac:dyDescent="0.45">
      <c r="B26" s="65" t="s">
        <v>73</v>
      </c>
      <c r="C26" s="66">
        <f>宛名!N25</f>
        <v>0</v>
      </c>
    </row>
    <row r="27" spans="1:4" ht="19.5" customHeight="1" thickBot="1" x14ac:dyDescent="0.45">
      <c r="B27" s="85" t="s">
        <v>70</v>
      </c>
      <c r="C27" s="66">
        <f>宛名!N27</f>
        <v>0</v>
      </c>
    </row>
    <row r="28" spans="1:4" ht="12" customHeight="1" x14ac:dyDescent="0.4"/>
    <row r="29" spans="1:4" ht="12" customHeight="1" thickBot="1" x14ac:dyDescent="0.45">
      <c r="A29" s="2" t="s">
        <v>39</v>
      </c>
    </row>
    <row r="30" spans="1:4" ht="12" customHeight="1" x14ac:dyDescent="0.4">
      <c r="A30" s="59" t="s">
        <v>53</v>
      </c>
      <c r="B30" s="71"/>
    </row>
    <row r="31" spans="1:4" ht="12" customHeight="1" x14ac:dyDescent="0.4">
      <c r="A31" s="89" t="s">
        <v>52</v>
      </c>
      <c r="B31" s="72"/>
    </row>
    <row r="32" spans="1:4" ht="12" customHeight="1" x14ac:dyDescent="0.4">
      <c r="A32" s="89" t="s">
        <v>38</v>
      </c>
      <c r="B32" s="72"/>
    </row>
    <row r="33" spans="1:2" ht="12" customHeight="1" x14ac:dyDescent="0.4">
      <c r="A33" s="60" t="s">
        <v>77</v>
      </c>
      <c r="B33" s="72"/>
    </row>
    <row r="34" spans="1:2" ht="12" customHeight="1" x14ac:dyDescent="0.4">
      <c r="A34" s="60" t="s">
        <v>11</v>
      </c>
      <c r="B34" s="72"/>
    </row>
    <row r="35" spans="1:2" ht="12" customHeight="1" x14ac:dyDescent="0.4">
      <c r="A35" s="61" t="s">
        <v>10</v>
      </c>
      <c r="B35" s="73"/>
    </row>
    <row r="36" spans="1:2" ht="22.5" x14ac:dyDescent="0.4">
      <c r="A36" s="60" t="s">
        <v>78</v>
      </c>
      <c r="B36" s="72"/>
    </row>
    <row r="37" spans="1:2" ht="12" customHeight="1" x14ac:dyDescent="0.4">
      <c r="A37" s="60" t="s">
        <v>30</v>
      </c>
      <c r="B37" s="72"/>
    </row>
    <row r="38" spans="1:2" ht="12" customHeight="1" thickBot="1" x14ac:dyDescent="0.45">
      <c r="A38" s="90" t="s">
        <v>79</v>
      </c>
      <c r="B38" s="74"/>
    </row>
    <row r="39" spans="1:2" ht="19.5" thickBot="1" x14ac:dyDescent="0.45">
      <c r="A39" s="57"/>
      <c r="B39" s="75"/>
    </row>
    <row r="40" spans="1:2" ht="20.100000000000001" customHeight="1" thickBot="1" x14ac:dyDescent="0.45">
      <c r="A40" s="58" t="s">
        <v>57</v>
      </c>
      <c r="B40" s="76"/>
    </row>
    <row r="41" spans="1:2" ht="12" customHeight="1" x14ac:dyDescent="0.4">
      <c r="A41" s="2" t="s">
        <v>14</v>
      </c>
    </row>
    <row r="42" spans="1:2" ht="12" customHeight="1" x14ac:dyDescent="0.4">
      <c r="A42" s="2" t="s">
        <v>15</v>
      </c>
      <c r="B42" s="5"/>
    </row>
    <row r="43" spans="1:2" ht="12" customHeight="1" x14ac:dyDescent="0.4">
      <c r="A43" s="2" t="s">
        <v>16</v>
      </c>
      <c r="B43" s="5"/>
    </row>
    <row r="44" spans="1:2" ht="12" customHeight="1" x14ac:dyDescent="0.4">
      <c r="A44" s="2" t="s">
        <v>17</v>
      </c>
      <c r="B44" s="5"/>
    </row>
    <row r="45" spans="1:2" ht="12" customHeight="1" x14ac:dyDescent="0.4">
      <c r="A45" s="2" t="s">
        <v>18</v>
      </c>
      <c r="B45" s="5"/>
    </row>
    <row r="46" spans="1:2" ht="12" customHeight="1" x14ac:dyDescent="0.4">
      <c r="A46" s="2" t="s">
        <v>19</v>
      </c>
      <c r="B46" s="5"/>
    </row>
  </sheetData>
  <mergeCells count="11">
    <mergeCell ref="A12:B12"/>
    <mergeCell ref="A13:B13"/>
    <mergeCell ref="A14:B14"/>
    <mergeCell ref="A15:B15"/>
    <mergeCell ref="A22:B22"/>
    <mergeCell ref="A16:B16"/>
    <mergeCell ref="A17:B17"/>
    <mergeCell ref="A18:B18"/>
    <mergeCell ref="A19:B19"/>
    <mergeCell ref="A20:B20"/>
    <mergeCell ref="A21:B21"/>
  </mergeCells>
  <phoneticPr fontId="3"/>
  <printOptions horizontalCentered="1" verticalCentered="1"/>
  <pageMargins left="0.55118110236220474" right="0.23622047244094491" top="0.62992125984251968" bottom="0.5118110236220472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0FD0E-9A40-4C05-A745-53CC9BCB47D4}">
  <dimension ref="A1:U27"/>
  <sheetViews>
    <sheetView zoomScale="85" zoomScaleNormal="85" workbookViewId="0">
      <selection activeCell="E6" sqref="E6"/>
    </sheetView>
  </sheetViews>
  <sheetFormatPr defaultRowHeight="18.75" x14ac:dyDescent="0.4"/>
  <cols>
    <col min="1" max="1" width="27.25" bestFit="1" customWidth="1"/>
    <col min="2" max="2" width="2.5" bestFit="1" customWidth="1"/>
    <col min="4" max="4" width="20.625" customWidth="1"/>
    <col min="10" max="10" width="17.25" customWidth="1"/>
    <col min="12" max="12" width="9.125" style="2" bestFit="1" customWidth="1"/>
    <col min="13" max="13" width="7.625" style="2" bestFit="1" customWidth="1"/>
    <col min="14" max="14" width="6.375" style="2" bestFit="1" customWidth="1"/>
    <col min="15" max="15" width="9" style="2"/>
    <col min="16" max="18" width="9.125" style="2" bestFit="1" customWidth="1"/>
    <col min="19" max="19" width="9" style="2"/>
    <col min="20" max="20" width="9.125" style="2" bestFit="1" customWidth="1"/>
    <col min="21" max="21" width="7.125" style="2" bestFit="1" customWidth="1"/>
  </cols>
  <sheetData>
    <row r="1" spans="1:21" x14ac:dyDescent="0.4">
      <c r="D1" s="63" t="s">
        <v>62</v>
      </c>
    </row>
    <row r="2" spans="1:21" ht="19.5" thickBot="1" x14ac:dyDescent="0.45">
      <c r="D2" s="64" t="str">
        <f>IFERROR(VLOOKUP(Sheet1!C25,$E$12:$F$18,2,FALSE),"")</f>
        <v/>
      </c>
    </row>
    <row r="5" spans="1:21" x14ac:dyDescent="0.4">
      <c r="A5" t="s">
        <v>51</v>
      </c>
      <c r="D5" s="48"/>
      <c r="E5" s="49"/>
      <c r="F5" s="49"/>
      <c r="G5" s="49"/>
      <c r="H5" s="49"/>
      <c r="I5" s="49"/>
      <c r="J5" s="50"/>
    </row>
    <row r="6" spans="1:21" x14ac:dyDescent="0.4">
      <c r="A6" s="14" t="s">
        <v>49</v>
      </c>
      <c r="B6" t="str">
        <f>IF(Sheet1!B33="","",Sheet1!B33)</f>
        <v/>
      </c>
      <c r="D6" s="51"/>
      <c r="E6" t="str">
        <f>CONCATENATE(A6,B6,$A$5,B7)</f>
        <v>〒　</v>
      </c>
      <c r="J6" s="52"/>
    </row>
    <row r="7" spans="1:21" x14ac:dyDescent="0.4">
      <c r="A7" s="14" t="s">
        <v>11</v>
      </c>
      <c r="B7" t="str">
        <f>IF(Sheet1!B34="","",Sheet1!B34)</f>
        <v/>
      </c>
      <c r="D7" s="51"/>
      <c r="E7" t="str">
        <f>CONCATENATE(B8,$A$5,B9,$A$5,B10)</f>
        <v>　　</v>
      </c>
      <c r="J7" s="52"/>
    </row>
    <row r="8" spans="1:21" x14ac:dyDescent="0.4">
      <c r="A8" s="12" t="s">
        <v>7</v>
      </c>
      <c r="B8" t="str">
        <f>IF(Sheet1!B30="","",Sheet1!B30)</f>
        <v/>
      </c>
      <c r="D8" s="51"/>
      <c r="E8" t="str">
        <f>CONCATENATE(B11,$A$5,C11)</f>
        <v>　様</v>
      </c>
      <c r="J8" s="52"/>
    </row>
    <row r="9" spans="1:21" x14ac:dyDescent="0.4">
      <c r="A9" s="28" t="s">
        <v>37</v>
      </c>
      <c r="B9" t="str">
        <f>IF(Sheet1!B31="","",Sheet1!B31)</f>
        <v/>
      </c>
      <c r="D9" s="53"/>
      <c r="E9" s="54"/>
      <c r="F9" s="54"/>
      <c r="G9" s="54"/>
      <c r="H9" s="54"/>
      <c r="I9" s="54"/>
      <c r="J9" s="55"/>
    </row>
    <row r="10" spans="1:21" x14ac:dyDescent="0.4">
      <c r="A10" s="28" t="s">
        <v>38</v>
      </c>
      <c r="B10" t="str">
        <f>IF(Sheet1!B32="","",Sheet1!B32)</f>
        <v/>
      </c>
      <c r="P10" s="2" t="s">
        <v>74</v>
      </c>
    </row>
    <row r="11" spans="1:21" x14ac:dyDescent="0.4">
      <c r="A11" s="15" t="s">
        <v>10</v>
      </c>
      <c r="B11" t="str">
        <f>IF(Sheet1!B35="","",Sheet1!B35)</f>
        <v/>
      </c>
      <c r="C11" t="s">
        <v>50</v>
      </c>
      <c r="E11" s="2">
        <v>0</v>
      </c>
      <c r="F11" s="2"/>
      <c r="J11" s="77"/>
      <c r="K11" s="78" t="s">
        <v>71</v>
      </c>
      <c r="L11" s="78" t="s">
        <v>34</v>
      </c>
      <c r="M11" s="78" t="s">
        <v>35</v>
      </c>
      <c r="N11" s="78" t="s">
        <v>36</v>
      </c>
      <c r="P11" s="78" t="s">
        <v>75</v>
      </c>
      <c r="Q11" s="78" t="s">
        <v>76</v>
      </c>
      <c r="R11" s="78" t="s">
        <v>5</v>
      </c>
      <c r="T11" s="6" t="s">
        <v>2</v>
      </c>
      <c r="U11" s="6" t="s">
        <v>3</v>
      </c>
    </row>
    <row r="12" spans="1:21" ht="23.25" customHeight="1" x14ac:dyDescent="0.4">
      <c r="A12" s="13" t="s">
        <v>32</v>
      </c>
      <c r="B12" t="str">
        <f>IF(Sheet1!B36="","",Sheet1!B36)</f>
        <v/>
      </c>
      <c r="D12" s="2"/>
      <c r="E12" s="2">
        <v>180</v>
      </c>
      <c r="F12" s="2" t="s">
        <v>84</v>
      </c>
      <c r="J12" s="7" t="s">
        <v>20</v>
      </c>
      <c r="K12" s="67">
        <v>1100</v>
      </c>
      <c r="L12" s="78">
        <v>75</v>
      </c>
      <c r="M12" s="78">
        <f>Sheet1!D12*L12</f>
        <v>0</v>
      </c>
      <c r="N12" s="78">
        <f>Sheet1!C12*Sheet1!D12</f>
        <v>0</v>
      </c>
      <c r="P12" s="78">
        <v>0</v>
      </c>
      <c r="Q12" s="78">
        <v>20</v>
      </c>
      <c r="R12" s="78">
        <v>0</v>
      </c>
      <c r="T12" s="8">
        <v>140</v>
      </c>
      <c r="U12" s="9">
        <f t="shared" ref="U12:U22" si="0">SUM(K12,T12)</f>
        <v>1240</v>
      </c>
    </row>
    <row r="13" spans="1:21" ht="18.75" customHeight="1" x14ac:dyDescent="0.4">
      <c r="A13" s="16" t="s">
        <v>30</v>
      </c>
      <c r="B13" t="str">
        <f>IF(Sheet1!B37="","",Sheet1!B37)</f>
        <v/>
      </c>
      <c r="D13" s="2"/>
      <c r="E13" s="2">
        <v>180</v>
      </c>
      <c r="F13" s="2" t="s">
        <v>85</v>
      </c>
      <c r="J13" s="7" t="s">
        <v>21</v>
      </c>
      <c r="K13" s="67">
        <v>1100</v>
      </c>
      <c r="L13" s="78">
        <v>100</v>
      </c>
      <c r="M13" s="78">
        <f>Sheet1!D13*L13</f>
        <v>0</v>
      </c>
      <c r="N13" s="78">
        <f>Sheet1!C13*Sheet1!D13</f>
        <v>0</v>
      </c>
      <c r="P13" s="78">
        <v>21</v>
      </c>
      <c r="Q13" s="78">
        <v>99</v>
      </c>
      <c r="R13" s="2">
        <v>180</v>
      </c>
      <c r="T13" s="8">
        <v>180</v>
      </c>
      <c r="U13" s="9">
        <f t="shared" si="0"/>
        <v>1280</v>
      </c>
    </row>
    <row r="14" spans="1:21" ht="18.75" customHeight="1" x14ac:dyDescent="0.4">
      <c r="A14" s="17" t="s">
        <v>31</v>
      </c>
      <c r="B14" t="str">
        <f>IF(Sheet1!B38="","",Sheet1!B38)</f>
        <v/>
      </c>
      <c r="D14" s="2"/>
      <c r="E14" s="2">
        <v>215</v>
      </c>
      <c r="F14" s="2" t="s">
        <v>85</v>
      </c>
      <c r="J14" s="7" t="s">
        <v>22</v>
      </c>
      <c r="K14" s="67">
        <v>3300</v>
      </c>
      <c r="L14" s="78">
        <v>365</v>
      </c>
      <c r="M14" s="78">
        <f>Sheet1!D14*L14</f>
        <v>0</v>
      </c>
      <c r="N14" s="78">
        <f>Sheet1!C14*Sheet1!D14</f>
        <v>0</v>
      </c>
      <c r="P14" s="78">
        <v>100</v>
      </c>
      <c r="Q14" s="78">
        <v>149</v>
      </c>
      <c r="R14" s="2">
        <v>180</v>
      </c>
      <c r="T14" s="8">
        <v>310</v>
      </c>
      <c r="U14" s="9">
        <f t="shared" si="0"/>
        <v>3610</v>
      </c>
    </row>
    <row r="15" spans="1:21" ht="18.75" customHeight="1" x14ac:dyDescent="0.4">
      <c r="D15" s="2"/>
      <c r="E15" s="2">
        <v>310</v>
      </c>
      <c r="F15" s="2" t="s">
        <v>85</v>
      </c>
      <c r="J15" s="7" t="s">
        <v>23</v>
      </c>
      <c r="K15" s="67">
        <v>1100</v>
      </c>
      <c r="L15" s="78">
        <v>75</v>
      </c>
      <c r="M15" s="78">
        <f>Sheet1!D15*L15</f>
        <v>0</v>
      </c>
      <c r="N15" s="78">
        <f>Sheet1!C15*Sheet1!D15</f>
        <v>0</v>
      </c>
      <c r="P15" s="78">
        <v>150</v>
      </c>
      <c r="Q15" s="78">
        <v>249</v>
      </c>
      <c r="R15" s="2">
        <v>215</v>
      </c>
      <c r="T15" s="8">
        <v>140</v>
      </c>
      <c r="U15" s="9">
        <f t="shared" si="0"/>
        <v>1240</v>
      </c>
    </row>
    <row r="16" spans="1:21" ht="18.75" customHeight="1" x14ac:dyDescent="0.4">
      <c r="D16" s="2"/>
      <c r="E16" s="2">
        <v>430</v>
      </c>
      <c r="F16" s="2" t="s">
        <v>86</v>
      </c>
      <c r="J16" s="7" t="s">
        <v>24</v>
      </c>
      <c r="K16" s="67">
        <v>1650</v>
      </c>
      <c r="L16" s="78">
        <v>95</v>
      </c>
      <c r="M16" s="78">
        <f>Sheet1!D16*L16</f>
        <v>0</v>
      </c>
      <c r="N16" s="78">
        <f>Sheet1!C16*Sheet1!D16</f>
        <v>0</v>
      </c>
      <c r="P16" s="78">
        <v>250</v>
      </c>
      <c r="Q16" s="78">
        <v>499</v>
      </c>
      <c r="R16" s="2">
        <v>310</v>
      </c>
      <c r="T16" s="8">
        <v>180</v>
      </c>
      <c r="U16" s="9">
        <f t="shared" si="0"/>
        <v>1830</v>
      </c>
    </row>
    <row r="17" spans="4:21" ht="18.75" customHeight="1" x14ac:dyDescent="0.4">
      <c r="D17" s="2"/>
      <c r="E17" s="2" t="s">
        <v>64</v>
      </c>
      <c r="F17" s="2" t="s">
        <v>65</v>
      </c>
      <c r="J17" s="7" t="s">
        <v>25</v>
      </c>
      <c r="K17" s="67">
        <v>1650</v>
      </c>
      <c r="L17" s="78">
        <v>95</v>
      </c>
      <c r="M17" s="78">
        <f>Sheet1!D17*L17</f>
        <v>0</v>
      </c>
      <c r="N17" s="78">
        <f>Sheet1!C17*Sheet1!D17</f>
        <v>0</v>
      </c>
      <c r="P17" s="78">
        <v>500</v>
      </c>
      <c r="Q17" s="78">
        <v>1190</v>
      </c>
      <c r="R17" s="2">
        <v>430</v>
      </c>
      <c r="T17" s="8">
        <v>180</v>
      </c>
      <c r="U17" s="9">
        <f t="shared" si="0"/>
        <v>1830</v>
      </c>
    </row>
    <row r="18" spans="4:21" ht="18.75" customHeight="1" x14ac:dyDescent="0.4">
      <c r="D18" s="2"/>
      <c r="E18" s="2">
        <v>600</v>
      </c>
      <c r="F18" s="2" t="s">
        <v>87</v>
      </c>
      <c r="J18" s="7" t="s">
        <v>26</v>
      </c>
      <c r="K18" s="67">
        <v>1650</v>
      </c>
      <c r="L18" s="78">
        <v>100</v>
      </c>
      <c r="M18" s="78">
        <f>Sheet1!D18*L18</f>
        <v>0</v>
      </c>
      <c r="N18" s="78">
        <f>Sheet1!C18*Sheet1!D18</f>
        <v>0</v>
      </c>
      <c r="P18" s="78">
        <v>1191</v>
      </c>
      <c r="Q18" s="78">
        <v>5000</v>
      </c>
      <c r="R18" s="2" t="s">
        <v>64</v>
      </c>
      <c r="T18" s="8">
        <v>180</v>
      </c>
      <c r="U18" s="9">
        <f t="shared" si="0"/>
        <v>1830</v>
      </c>
    </row>
    <row r="19" spans="4:21" ht="18.75" customHeight="1" x14ac:dyDescent="0.4">
      <c r="J19" s="7" t="s">
        <v>27</v>
      </c>
      <c r="K19" s="67">
        <v>1650</v>
      </c>
      <c r="L19" s="78">
        <v>115</v>
      </c>
      <c r="M19" s="78">
        <f>Sheet1!D19*L19</f>
        <v>0</v>
      </c>
      <c r="N19" s="78">
        <f>Sheet1!C19*Sheet1!D19</f>
        <v>0</v>
      </c>
      <c r="P19" s="78">
        <v>1000000</v>
      </c>
      <c r="Q19" s="78">
        <v>1000000</v>
      </c>
      <c r="R19" s="2">
        <v>600</v>
      </c>
      <c r="T19" s="7">
        <v>180</v>
      </c>
      <c r="U19" s="9">
        <f t="shared" si="0"/>
        <v>1830</v>
      </c>
    </row>
    <row r="20" spans="4:21" ht="18.75" customHeight="1" x14ac:dyDescent="0.4">
      <c r="J20" s="7" t="s">
        <v>28</v>
      </c>
      <c r="K20" s="67">
        <v>1650</v>
      </c>
      <c r="L20" s="78">
        <v>95</v>
      </c>
      <c r="M20" s="78">
        <f>Sheet1!D20*L20</f>
        <v>0</v>
      </c>
      <c r="N20" s="78">
        <f>Sheet1!C20*Sheet1!D20</f>
        <v>0</v>
      </c>
      <c r="P20" s="78">
        <v>1000050</v>
      </c>
      <c r="Q20" s="78">
        <v>2000100</v>
      </c>
      <c r="R20" s="78" t="s">
        <v>64</v>
      </c>
      <c r="T20" s="8">
        <v>180</v>
      </c>
      <c r="U20" s="9">
        <f t="shared" si="0"/>
        <v>1830</v>
      </c>
    </row>
    <row r="21" spans="4:21" ht="18.75" customHeight="1" x14ac:dyDescent="0.4">
      <c r="J21" s="7" t="s">
        <v>29</v>
      </c>
      <c r="K21" s="67">
        <v>1650</v>
      </c>
      <c r="L21" s="78">
        <v>130</v>
      </c>
      <c r="M21" s="78">
        <f>Sheet1!D21*L21</f>
        <v>0</v>
      </c>
      <c r="N21" s="78">
        <f>Sheet1!C21*Sheet1!D21</f>
        <v>0</v>
      </c>
      <c r="T21" s="7">
        <v>180</v>
      </c>
      <c r="U21" s="9">
        <f t="shared" si="0"/>
        <v>1830</v>
      </c>
    </row>
    <row r="22" spans="4:21" ht="18.75" customHeight="1" x14ac:dyDescent="0.4">
      <c r="J22" s="7" t="s">
        <v>12</v>
      </c>
      <c r="K22" s="67">
        <v>16500</v>
      </c>
      <c r="L22" s="78">
        <v>1000000</v>
      </c>
      <c r="M22" s="78">
        <f>Sheet1!D22*L22</f>
        <v>0</v>
      </c>
      <c r="N22" s="78">
        <f>Sheet1!C22*Sheet1!D22</f>
        <v>0</v>
      </c>
      <c r="T22" s="8">
        <v>520</v>
      </c>
      <c r="U22" s="9">
        <f t="shared" si="0"/>
        <v>17020</v>
      </c>
    </row>
    <row r="23" spans="4:21" x14ac:dyDescent="0.4">
      <c r="L23" s="2" t="s">
        <v>33</v>
      </c>
      <c r="M23" s="2">
        <v>20</v>
      </c>
      <c r="T23" s="24"/>
      <c r="U23" s="25"/>
    </row>
    <row r="24" spans="4:21" ht="19.5" thickBot="1" x14ac:dyDescent="0.45">
      <c r="L24" s="87" t="s">
        <v>68</v>
      </c>
      <c r="M24" s="87">
        <f>SUM(M12:M23)</f>
        <v>20</v>
      </c>
      <c r="N24" s="87">
        <f>SUM(N12:N22)</f>
        <v>0</v>
      </c>
    </row>
    <row r="25" spans="4:21" x14ac:dyDescent="0.4">
      <c r="L25" s="79" t="s">
        <v>67</v>
      </c>
      <c r="M25" s="80"/>
      <c r="N25" s="81">
        <f>SUM(N24,N26)</f>
        <v>0</v>
      </c>
    </row>
    <row r="26" spans="4:21" x14ac:dyDescent="0.4">
      <c r="L26" s="86" t="s">
        <v>72</v>
      </c>
      <c r="N26" s="88">
        <f>VLOOKUP(M24,$P$12:$R$20,3,TRUE)</f>
        <v>0</v>
      </c>
    </row>
    <row r="27" spans="4:21" ht="19.5" thickBot="1" x14ac:dyDescent="0.45">
      <c r="L27" s="82" t="s">
        <v>69</v>
      </c>
      <c r="M27" s="83"/>
      <c r="N27" s="84">
        <f>ROUNDDOWN(N25/11*1,0)</f>
        <v>0</v>
      </c>
    </row>
  </sheetData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EE5EF-2BB0-4EC6-8A0B-07C2B18AB403}">
  <dimension ref="A1:H20"/>
  <sheetViews>
    <sheetView workbookViewId="0">
      <selection activeCell="C6" sqref="C6:F8"/>
    </sheetView>
  </sheetViews>
  <sheetFormatPr defaultRowHeight="18.75" x14ac:dyDescent="0.4"/>
  <sheetData>
    <row r="1" spans="1:8" ht="15" customHeight="1" x14ac:dyDescent="0.4"/>
    <row r="2" spans="1:8" ht="21.95" customHeight="1" x14ac:dyDescent="0.4">
      <c r="A2" s="29" t="s">
        <v>41</v>
      </c>
      <c r="B2" s="30"/>
      <c r="C2" s="30"/>
      <c r="D2" s="31"/>
      <c r="E2" s="30"/>
      <c r="F2" s="30"/>
      <c r="G2" s="47"/>
      <c r="H2" s="47">
        <v>1</v>
      </c>
    </row>
    <row r="3" spans="1:8" ht="21.95" customHeight="1" x14ac:dyDescent="0.2">
      <c r="A3" s="32"/>
      <c r="B3" s="98">
        <f>Sheet1!B40</f>
        <v>0</v>
      </c>
      <c r="C3" s="98"/>
      <c r="D3" s="98"/>
      <c r="E3" s="98"/>
      <c r="F3" s="33" t="s">
        <v>42</v>
      </c>
      <c r="G3" s="32"/>
      <c r="H3" s="34"/>
    </row>
    <row r="4" spans="1:8" ht="21.95" customHeight="1" x14ac:dyDescent="0.15">
      <c r="B4" s="35" t="s">
        <v>43</v>
      </c>
    </row>
    <row r="5" spans="1:8" ht="21.95" customHeight="1" x14ac:dyDescent="0.4">
      <c r="C5" s="99">
        <f>Sheet1!C26</f>
        <v>0</v>
      </c>
      <c r="D5" s="100"/>
      <c r="E5" s="100"/>
      <c r="F5" s="101"/>
    </row>
    <row r="6" spans="1:8" ht="21.95" customHeight="1" x14ac:dyDescent="0.15">
      <c r="C6" s="96" t="s">
        <v>80</v>
      </c>
      <c r="D6" s="96"/>
      <c r="E6" s="96"/>
      <c r="F6" s="96"/>
      <c r="G6" s="36"/>
      <c r="H6" s="32"/>
    </row>
    <row r="7" spans="1:8" ht="21.95" customHeight="1" x14ac:dyDescent="0.15">
      <c r="C7" s="91"/>
      <c r="D7" s="92" t="s">
        <v>83</v>
      </c>
      <c r="E7" s="93">
        <f>宛名!N27</f>
        <v>0</v>
      </c>
      <c r="F7" s="91" t="s">
        <v>81</v>
      </c>
      <c r="G7" s="36"/>
      <c r="H7" s="32"/>
    </row>
    <row r="8" spans="1:8" ht="21.95" customHeight="1" x14ac:dyDescent="0.15">
      <c r="C8" s="97" t="s">
        <v>63</v>
      </c>
      <c r="D8" s="97"/>
      <c r="E8" s="37" t="s">
        <v>44</v>
      </c>
      <c r="F8" s="37"/>
      <c r="G8" s="37"/>
      <c r="H8" s="32"/>
    </row>
    <row r="9" spans="1:8" ht="15" customHeight="1" x14ac:dyDescent="0.15">
      <c r="C9" s="32"/>
      <c r="D9" s="32"/>
      <c r="E9" s="32"/>
      <c r="F9" s="32"/>
      <c r="G9" s="32"/>
      <c r="H9" s="32"/>
    </row>
    <row r="10" spans="1:8" ht="15" customHeight="1" x14ac:dyDescent="0.15">
      <c r="C10" s="38"/>
      <c r="D10" s="38"/>
      <c r="E10" s="39" t="s">
        <v>45</v>
      </c>
      <c r="F10" s="40"/>
      <c r="G10" s="40"/>
      <c r="H10" s="37"/>
    </row>
    <row r="11" spans="1:8" ht="15" customHeight="1" x14ac:dyDescent="0.15">
      <c r="C11" s="38"/>
      <c r="D11" s="38"/>
      <c r="E11" s="42" t="s">
        <v>46</v>
      </c>
      <c r="F11" s="43"/>
      <c r="G11" s="43"/>
      <c r="H11" s="37"/>
    </row>
    <row r="12" spans="1:8" ht="15" customHeight="1" x14ac:dyDescent="0.15">
      <c r="C12" s="41"/>
      <c r="D12" s="41"/>
      <c r="E12" s="44"/>
      <c r="F12" s="45"/>
      <c r="G12" s="45" t="s">
        <v>47</v>
      </c>
      <c r="H12" s="37"/>
    </row>
    <row r="13" spans="1:8" ht="15" customHeight="1" x14ac:dyDescent="0.15">
      <c r="C13" s="38"/>
      <c r="D13" s="38"/>
      <c r="E13" s="42" t="s">
        <v>48</v>
      </c>
      <c r="F13" s="43"/>
      <c r="G13" s="43"/>
      <c r="H13" s="37"/>
    </row>
    <row r="14" spans="1:8" ht="15" customHeight="1" x14ac:dyDescent="0.15">
      <c r="E14" s="42" t="s">
        <v>82</v>
      </c>
      <c r="F14" s="46"/>
      <c r="G14" s="46"/>
      <c r="H14" s="46"/>
    </row>
    <row r="15" spans="1:8" ht="15" customHeight="1" x14ac:dyDescent="0.4"/>
    <row r="20" ht="15" customHeight="1" x14ac:dyDescent="0.4"/>
  </sheetData>
  <mergeCells count="4">
    <mergeCell ref="C6:F6"/>
    <mergeCell ref="C8:D8"/>
    <mergeCell ref="B3:E3"/>
    <mergeCell ref="C5:F5"/>
  </mergeCells>
  <phoneticPr fontId="3"/>
  <dataValidations count="2">
    <dataValidation imeMode="off" allowBlank="1" showInputMessage="1" showErrorMessage="1" sqref="C8:D8" xr:uid="{36B98892-9231-476B-96AB-BF08F83F6EA2}"/>
    <dataValidation imeMode="hiragana" allowBlank="1" showInputMessage="1" showErrorMessage="1" sqref="B3:E3 C10:G13" xr:uid="{ECE05807-C3E3-4294-AF55-0D5EDB88895F}"/>
  </dataValidations>
  <pageMargins left="0.54" right="0.38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宛名</vt:lpstr>
      <vt:lpstr>領収書</vt:lpstr>
      <vt:lpstr>Sheet1!Print_Area</vt:lpstr>
      <vt:lpstr>領収書!Print_Area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toshicon</dc:creator>
  <cp:lastModifiedBy>都市計画コンサルタント協会4</cp:lastModifiedBy>
  <cp:lastPrinted>2024-03-21T02:23:07Z</cp:lastPrinted>
  <dcterms:created xsi:type="dcterms:W3CDTF">2021-10-20T06:05:03Z</dcterms:created>
  <dcterms:modified xsi:type="dcterms:W3CDTF">2026-01-14T02:45:13Z</dcterms:modified>
</cp:coreProperties>
</file>